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__000\Desktop\magistrale\II anno\sismica\progetto\excel\RIGIDEZZE\MANSARDA\"/>
    </mc:Choice>
  </mc:AlternateContent>
  <bookViews>
    <workbookView xWindow="0" yWindow="75" windowWidth="19035" windowHeight="9210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<sst xmlns="http://schemas.openxmlformats.org/spreadsheetml/2006/main" count="64" uniqueCount="43">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</sst>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L5" sqref="L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60.013717421124817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0.22806189310448385</v>
      </c>
      <c r="P3" s="18" t="s">
        <v>28</v>
      </c>
    </row>
    <row r="4" spans="2:16" x14ac:dyDescent="0.2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3.24</v>
      </c>
      <c r="I5" s="2" t="s">
        <v>4</v>
      </c>
      <c r="K5" s="20" t="s">
        <v>21</v>
      </c>
      <c r="L5" s="21">
        <f>L2*L3</f>
        <v>13.686842007299269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0.73775569754739856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78125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52500000</v>
      </c>
      <c r="D27" s="16" t="s">
        <v>16</v>
      </c>
      <c r="G27" s="8">
        <f>H14</f>
        <v>25</v>
      </c>
      <c r="H27" s="8" t="s">
        <v>14</v>
      </c>
      <c r="I27" s="17">
        <f>$C$21*I26/G28/100</f>
        <v>5723110.4651162792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39558139.534883723</v>
      </c>
      <c r="R27" s="16" t="s">
        <v>16</v>
      </c>
    </row>
    <row r="28" spans="2:18" s="8" customFormat="1" x14ac:dyDescent="0.2">
      <c r="G28" s="9">
        <f>H15</f>
        <v>4.3</v>
      </c>
      <c r="H28" s="8" t="s">
        <v>17</v>
      </c>
      <c r="I28" s="9">
        <f>IF(B3&lt;3,C27/(I27+I31)*2,0)</f>
        <v>9.1733333333333338</v>
      </c>
      <c r="L28" s="9">
        <f>G28</f>
        <v>4.3</v>
      </c>
      <c r="O28" s="9">
        <f>L28</f>
        <v>4.3</v>
      </c>
      <c r="P28" s="8" t="s">
        <v>18</v>
      </c>
      <c r="Q28" s="9">
        <f>IF(B8&lt;3,C27/(Q27+Q31)*2,0)</f>
        <v>1.3271604938271604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78125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25</v>
      </c>
      <c r="G31" s="8">
        <f>E31</f>
        <v>25</v>
      </c>
      <c r="H31" s="8" t="s">
        <v>14</v>
      </c>
      <c r="I31" s="17">
        <f>$C$21*I30/G32/100</f>
        <v>5723110.4651162792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39558139.534883723</v>
      </c>
      <c r="R31" s="16" t="s">
        <v>16</v>
      </c>
    </row>
    <row r="32" spans="2:18" s="8" customFormat="1" x14ac:dyDescent="0.2">
      <c r="E32" s="9">
        <f>IF($B$18=1,H15,IF($B$18=2,K15,H15))</f>
        <v>4.3</v>
      </c>
      <c r="G32" s="9">
        <f>E32</f>
        <v>4.3</v>
      </c>
      <c r="H32" s="16"/>
      <c r="M32" s="9">
        <f>G32</f>
        <v>4.3</v>
      </c>
      <c r="O32" s="9">
        <f>M32</f>
        <v>4.3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... ....</cp:lastModifiedBy>
  <dcterms:created xsi:type="dcterms:W3CDTF">2013-01-02T09:55:43Z</dcterms:created>
  <dcterms:modified xsi:type="dcterms:W3CDTF">2016-12-12T10:25:24Z</dcterms:modified>
</cp:coreProperties>
</file>